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1040" yWindow="0" windowWidth="1806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1" l="1"/>
  <c r="J15" i="1"/>
  <c r="J16" i="1"/>
  <c r="J17" i="1"/>
  <c r="J18" i="1"/>
  <c r="J19" i="1"/>
  <c r="J14" i="1"/>
  <c r="I17" i="1"/>
  <c r="I18" i="1"/>
  <c r="I19" i="1"/>
  <c r="I16" i="1"/>
  <c r="I15" i="1"/>
  <c r="F3" i="1"/>
  <c r="G3" i="1"/>
  <c r="H3" i="1"/>
  <c r="F4" i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" i="1"/>
  <c r="G2" i="1"/>
  <c r="H2" i="1"/>
</calcChain>
</file>

<file path=xl/sharedStrings.xml><?xml version="1.0" encoding="utf-8"?>
<sst xmlns="http://schemas.openxmlformats.org/spreadsheetml/2006/main" count="30" uniqueCount="30">
  <si>
    <t>Sample</t>
  </si>
  <si>
    <t>blank1</t>
  </si>
  <si>
    <t>Absorbance1</t>
  </si>
  <si>
    <t>Absorbance2</t>
  </si>
  <si>
    <t>Absorbance3</t>
  </si>
  <si>
    <t>blank2</t>
  </si>
  <si>
    <t>blank3</t>
  </si>
  <si>
    <t>blank4</t>
  </si>
  <si>
    <t>SOD100</t>
  </si>
  <si>
    <t>SOD20</t>
  </si>
  <si>
    <t>SOD8</t>
  </si>
  <si>
    <t>SOD4</t>
  </si>
  <si>
    <t>SOD2</t>
  </si>
  <si>
    <t>SOD1</t>
  </si>
  <si>
    <t>SOD0.5</t>
  </si>
  <si>
    <t>SOD0.25</t>
  </si>
  <si>
    <t>TR1</t>
  </si>
  <si>
    <t>TR2</t>
  </si>
  <si>
    <t>TL1</t>
  </si>
  <si>
    <t>TL2</t>
  </si>
  <si>
    <t>TL3</t>
  </si>
  <si>
    <t>TL4</t>
  </si>
  <si>
    <t>mean</t>
  </si>
  <si>
    <t>Conc/Dil</t>
  </si>
  <si>
    <t>log(mean)</t>
  </si>
  <si>
    <t>Concentration</t>
  </si>
  <si>
    <t>not inlcuded</t>
  </si>
  <si>
    <t>SOD activity</t>
  </si>
  <si>
    <t>activity with just blank 1</t>
  </si>
  <si>
    <t>THESE CALCULATIONS ARE INCORRECT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</si>
</sst>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0" fontId="3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Sheet1!$E$6:$E$13</c:f>
              <c:numCache>
                <c:formatCode>General</c:formatCode>
                <c:ptCount val="8"/>
                <c:pt idx="0">
                  <c:v>100.0</c:v>
                </c:pt>
                <c:pt idx="1">
                  <c:v>20.0</c:v>
                </c:pt>
                <c:pt idx="2">
                  <c:v>8.0</c:v>
                </c:pt>
                <c:pt idx="3">
                  <c:v>4.0</c:v>
                </c:pt>
                <c:pt idx="4">
                  <c:v>2.0</c:v>
                </c:pt>
                <c:pt idx="5">
                  <c:v>1.0</c:v>
                </c:pt>
                <c:pt idx="6">
                  <c:v>0.5</c:v>
                </c:pt>
                <c:pt idx="7">
                  <c:v>0.25</c:v>
                </c:pt>
              </c:numCache>
            </c:numRef>
          </c:xVal>
          <c:yVal>
            <c:numRef>
              <c:f>Sheet1!$F$6:$F$13</c:f>
              <c:numCache>
                <c:formatCode>General</c:formatCode>
                <c:ptCount val="8"/>
                <c:pt idx="0">
                  <c:v>0.051</c:v>
                </c:pt>
                <c:pt idx="1">
                  <c:v>0.0773333333333333</c:v>
                </c:pt>
                <c:pt idx="2">
                  <c:v>0.158666666666667</c:v>
                </c:pt>
                <c:pt idx="3">
                  <c:v>0.259</c:v>
                </c:pt>
                <c:pt idx="4">
                  <c:v>0.499333333333333</c:v>
                </c:pt>
                <c:pt idx="5">
                  <c:v>0.663</c:v>
                </c:pt>
                <c:pt idx="6">
                  <c:v>0.796666666666667</c:v>
                </c:pt>
                <c:pt idx="7">
                  <c:v>0.709666666666667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058360"/>
        <c:axId val="2130064968"/>
      </c:scatterChart>
      <c:valAx>
        <c:axId val="2130058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Standard Concentration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0064968"/>
        <c:crosses val="autoZero"/>
        <c:crossBetween val="midCat"/>
      </c:valAx>
      <c:valAx>
        <c:axId val="2130064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Absorbance at 450 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00583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Sheet1!$E$7:$E$13</c:f>
              <c:numCache>
                <c:formatCode>General</c:formatCode>
                <c:ptCount val="7"/>
                <c:pt idx="0">
                  <c:v>20.0</c:v>
                </c:pt>
                <c:pt idx="1">
                  <c:v>8.0</c:v>
                </c:pt>
                <c:pt idx="2">
                  <c:v>4.0</c:v>
                </c:pt>
                <c:pt idx="3">
                  <c:v>2.0</c:v>
                </c:pt>
                <c:pt idx="4">
                  <c:v>1.0</c:v>
                </c:pt>
                <c:pt idx="5">
                  <c:v>0.5</c:v>
                </c:pt>
                <c:pt idx="6">
                  <c:v>0.25</c:v>
                </c:pt>
              </c:numCache>
            </c:numRef>
          </c:xVal>
          <c:yVal>
            <c:numRef>
              <c:f>Sheet1!$G$7:$G$13</c:f>
              <c:numCache>
                <c:formatCode>General</c:formatCode>
                <c:ptCount val="7"/>
                <c:pt idx="0">
                  <c:v>-1.111633269828763</c:v>
                </c:pt>
                <c:pt idx="1">
                  <c:v>-0.799514301999169</c:v>
                </c:pt>
                <c:pt idx="2">
                  <c:v>-0.586700235918748</c:v>
                </c:pt>
                <c:pt idx="3">
                  <c:v>-0.301609441356215</c:v>
                </c:pt>
                <c:pt idx="4">
                  <c:v>-0.178486471595227</c:v>
                </c:pt>
                <c:pt idx="5">
                  <c:v>-0.0987233537715247</c:v>
                </c:pt>
                <c:pt idx="6">
                  <c:v>-0.14894559328134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100584"/>
        <c:axId val="2130106088"/>
      </c:scatterChart>
      <c:valAx>
        <c:axId val="2130100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0106088"/>
        <c:crosses val="autoZero"/>
        <c:crossBetween val="midCat"/>
      </c:valAx>
      <c:valAx>
        <c:axId val="2130106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log(abs)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01005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177800</xdr:colOff>
      <xdr:row>14</xdr:row>
      <xdr:rowOff>184150</xdr:rowOff>
    </xdr:from>
    <xdr:to>
      <xdr:col>16</xdr:col>
      <xdr:colOff>622300</xdr:colOff>
      <xdr:row>29</xdr:row>
      <xdr:rowOff>69850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635000</xdr:colOff>
      <xdr:row>21</xdr:row>
      <xdr:rowOff>44450</xdr:rowOff>
    </xdr:from>
    <xdr:to>
      <xdr:col>9</xdr:col>
      <xdr:colOff>254000</xdr:colOff>
      <xdr:row>35</xdr:row>
      <xdr:rowOff>120650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B1" workbookViewId="0">
      <selection activeCell="L8" sqref="L8"/>
    </sheetView>
  </sheetViews>
  <sheetFormatPr baseColWidth="10" defaultRowHeight="15" x14ac:dyDescent="0"/>
  <cols>
    <col min="8" max="8" width="17" bestFit="1" customWidth="1"/>
  </cols>
  <sheetData>
    <row r="1" spans="1:12">
      <c r="A1" t="s">
        <v>0</v>
      </c>
      <c r="B1" t="s">
        <v>2</v>
      </c>
      <c r="C1" t="s">
        <v>3</v>
      </c>
      <c r="D1" t="s">
        <v>4</v>
      </c>
      <c r="E1" t="s">
        <v>23</v>
      </c>
      <c r="F1" t="s">
        <v>22</v>
      </c>
      <c r="G1" t="s">
        <v>24</v>
      </c>
      <c r="H1" t="s">
        <v>25</v>
      </c>
      <c r="I1" t="s">
        <v>27</v>
      </c>
      <c r="J1" t="s">
        <v>28</v>
      </c>
    </row>
    <row r="2" spans="1:12">
      <c r="A2" t="s">
        <v>1</v>
      </c>
      <c r="B2">
        <v>0.879</v>
      </c>
      <c r="C2">
        <v>0.879</v>
      </c>
      <c r="D2">
        <v>0.88400000000000001</v>
      </c>
      <c r="F2">
        <f t="shared" ref="F2:F13" si="0">AVERAGE(B2:D2)</f>
        <v>0.8806666666666666</v>
      </c>
      <c r="G2">
        <f>LOG(F2)</f>
        <v>-5.5188441441154069E-2</v>
      </c>
      <c r="H2">
        <f>(G2+0.2015)/-0.058</f>
        <v>-2.5226130786007923</v>
      </c>
    </row>
    <row r="3" spans="1:12">
      <c r="A3" t="s">
        <v>5</v>
      </c>
      <c r="B3">
        <v>4.5999999999999999E-2</v>
      </c>
      <c r="C3">
        <v>4.4999999999999998E-2</v>
      </c>
      <c r="D3">
        <v>4.2000000000000003E-2</v>
      </c>
      <c r="F3">
        <f t="shared" si="0"/>
        <v>4.4333333333333336E-2</v>
      </c>
      <c r="G3">
        <f t="shared" ref="G3:G19" si="1">LOG(F3)</f>
        <v>-1.3532696137525766</v>
      </c>
      <c r="H3">
        <f t="shared" ref="H3:H19" si="2">(G3+0.2015)/-0.058</f>
        <v>19.858096788837525</v>
      </c>
    </row>
    <row r="4" spans="1:12">
      <c r="A4" t="s">
        <v>6</v>
      </c>
      <c r="B4">
        <v>3.5000000000000003E-2</v>
      </c>
      <c r="C4">
        <v>3.5999999999999997E-2</v>
      </c>
      <c r="D4">
        <v>3.5000000000000003E-2</v>
      </c>
      <c r="F4">
        <f t="shared" si="0"/>
        <v>3.5333333333333335E-2</v>
      </c>
      <c r="G4">
        <f t="shared" si="1"/>
        <v>-1.4518153894548922</v>
      </c>
      <c r="H4">
        <f t="shared" si="2"/>
        <v>21.557161887153313</v>
      </c>
    </row>
    <row r="5" spans="1:12">
      <c r="A5" t="s">
        <v>7</v>
      </c>
      <c r="B5">
        <v>3.9E-2</v>
      </c>
      <c r="C5">
        <v>0.04</v>
      </c>
      <c r="D5">
        <v>0.04</v>
      </c>
      <c r="F5">
        <f t="shared" si="0"/>
        <v>3.9666666666666663E-2</v>
      </c>
      <c r="G5">
        <f t="shared" si="1"/>
        <v>-1.4015742933271318</v>
      </c>
      <c r="H5">
        <f t="shared" si="2"/>
        <v>20.690936091847099</v>
      </c>
    </row>
    <row r="6" spans="1:12">
      <c r="A6" t="s">
        <v>8</v>
      </c>
      <c r="B6">
        <v>0.05</v>
      </c>
      <c r="C6">
        <v>5.0999999999999997E-2</v>
      </c>
      <c r="D6">
        <v>5.1999999999999998E-2</v>
      </c>
      <c r="E6">
        <v>100</v>
      </c>
      <c r="F6">
        <f t="shared" si="0"/>
        <v>5.0999999999999997E-2</v>
      </c>
      <c r="G6">
        <f t="shared" si="1"/>
        <v>-1.2924298239020637</v>
      </c>
      <c r="H6">
        <f t="shared" si="2"/>
        <v>18.809134894863167</v>
      </c>
    </row>
    <row r="7" spans="1:12">
      <c r="A7" t="s">
        <v>9</v>
      </c>
      <c r="B7">
        <v>7.8E-2</v>
      </c>
      <c r="C7">
        <v>7.8E-2</v>
      </c>
      <c r="D7">
        <v>7.5999999999999998E-2</v>
      </c>
      <c r="E7">
        <v>20</v>
      </c>
      <c r="F7">
        <f t="shared" si="0"/>
        <v>7.7333333333333323E-2</v>
      </c>
      <c r="G7">
        <f t="shared" si="1"/>
        <v>-1.1116332698287628</v>
      </c>
      <c r="H7">
        <f t="shared" si="2"/>
        <v>15.691952928082115</v>
      </c>
    </row>
    <row r="8" spans="1:12">
      <c r="A8" t="s">
        <v>10</v>
      </c>
      <c r="B8">
        <v>0.16</v>
      </c>
      <c r="C8">
        <v>0.16200000000000001</v>
      </c>
      <c r="D8">
        <v>0.154</v>
      </c>
      <c r="E8">
        <v>8</v>
      </c>
      <c r="F8">
        <f t="shared" si="0"/>
        <v>0.15866666666666665</v>
      </c>
      <c r="G8">
        <f t="shared" si="1"/>
        <v>-0.79951430199916929</v>
      </c>
      <c r="H8">
        <f t="shared" si="2"/>
        <v>10.310591413778781</v>
      </c>
      <c r="L8" s="2" t="s">
        <v>29</v>
      </c>
    </row>
    <row r="9" spans="1:12">
      <c r="A9" t="s">
        <v>11</v>
      </c>
      <c r="B9">
        <v>0.29099999999999998</v>
      </c>
      <c r="C9">
        <v>0.22500000000000001</v>
      </c>
      <c r="D9">
        <v>0.26100000000000001</v>
      </c>
      <c r="E9">
        <v>4</v>
      </c>
      <c r="F9">
        <f t="shared" si="0"/>
        <v>0.25900000000000001</v>
      </c>
      <c r="G9">
        <f t="shared" si="1"/>
        <v>-0.5867002359187482</v>
      </c>
      <c r="H9">
        <f t="shared" si="2"/>
        <v>6.6413833779094515</v>
      </c>
    </row>
    <row r="10" spans="1:12">
      <c r="A10" t="s">
        <v>12</v>
      </c>
      <c r="B10">
        <v>0.54800000000000004</v>
      </c>
      <c r="C10">
        <v>0.48499999999999999</v>
      </c>
      <c r="D10">
        <v>0.46500000000000002</v>
      </c>
      <c r="E10">
        <v>2</v>
      </c>
      <c r="F10">
        <f t="shared" si="0"/>
        <v>0.49933333333333335</v>
      </c>
      <c r="G10">
        <f t="shared" si="1"/>
        <v>-0.30160944135621476</v>
      </c>
      <c r="H10">
        <f t="shared" si="2"/>
        <v>1.7260248509692198</v>
      </c>
    </row>
    <row r="11" spans="1:12">
      <c r="A11" t="s">
        <v>13</v>
      </c>
      <c r="B11">
        <v>0.64600000000000002</v>
      </c>
      <c r="C11">
        <v>0.68300000000000005</v>
      </c>
      <c r="D11">
        <v>0.66</v>
      </c>
      <c r="E11">
        <v>1</v>
      </c>
      <c r="F11">
        <f t="shared" si="0"/>
        <v>0.66300000000000014</v>
      </c>
      <c r="G11">
        <f t="shared" si="1"/>
        <v>-0.17848647159522676</v>
      </c>
      <c r="H11">
        <f t="shared" si="2"/>
        <v>-0.39678497249609046</v>
      </c>
    </row>
    <row r="12" spans="1:12">
      <c r="A12" t="s">
        <v>14</v>
      </c>
      <c r="B12">
        <v>0.80300000000000005</v>
      </c>
      <c r="C12">
        <v>0.78900000000000003</v>
      </c>
      <c r="D12">
        <v>0.79800000000000004</v>
      </c>
      <c r="E12">
        <v>0.5</v>
      </c>
      <c r="F12">
        <f t="shared" si="0"/>
        <v>0.79666666666666675</v>
      </c>
      <c r="G12">
        <f t="shared" si="1"/>
        <v>-9.8723353771524705E-2</v>
      </c>
      <c r="H12">
        <f t="shared" si="2"/>
        <v>-1.7720111418702638</v>
      </c>
    </row>
    <row r="13" spans="1:12">
      <c r="A13" t="s">
        <v>15</v>
      </c>
      <c r="B13">
        <v>0.84799999999999998</v>
      </c>
      <c r="C13">
        <v>0.85299999999999998</v>
      </c>
      <c r="D13">
        <v>0.42799999999999999</v>
      </c>
      <c r="E13">
        <v>0.25</v>
      </c>
      <c r="F13">
        <f t="shared" si="0"/>
        <v>0.70966666666666667</v>
      </c>
      <c r="G13">
        <f t="shared" si="1"/>
        <v>-0.14894559328133988</v>
      </c>
      <c r="H13">
        <f t="shared" si="2"/>
        <v>-0.90611046066655387</v>
      </c>
    </row>
    <row r="14" spans="1:12">
      <c r="A14" t="s">
        <v>16</v>
      </c>
      <c r="B14">
        <v>0.23599999999999999</v>
      </c>
      <c r="C14">
        <v>0.47199999999999998</v>
      </c>
      <c r="D14" s="1">
        <v>0.63500000000000001</v>
      </c>
      <c r="E14">
        <v>10</v>
      </c>
      <c r="F14">
        <f>AVERAGE(B14:C14)</f>
        <v>0.35399999999999998</v>
      </c>
      <c r="G14">
        <f t="shared" si="1"/>
        <v>-0.45099673797421219</v>
      </c>
      <c r="H14">
        <f t="shared" si="2"/>
        <v>4.301667896107106</v>
      </c>
      <c r="I14">
        <f>((($H$2-$H$4)-(H14-$H$5))/($H$2-$H$4))*100</f>
        <v>31.937618939344048</v>
      </c>
      <c r="J14">
        <f>(($H$2-H14)/$H$2)*100</f>
        <v>270.52428422725433</v>
      </c>
    </row>
    <row r="15" spans="1:12">
      <c r="A15" t="s">
        <v>17</v>
      </c>
      <c r="B15">
        <v>0.58499999999999996</v>
      </c>
      <c r="C15">
        <v>0.59199999999999997</v>
      </c>
      <c r="D15" s="1">
        <v>0.73099999999999998</v>
      </c>
      <c r="E15">
        <v>10</v>
      </c>
      <c r="F15">
        <f>AVERAGE(B15:C15)</f>
        <v>0.58850000000000002</v>
      </c>
      <c r="G15">
        <f t="shared" si="1"/>
        <v>-0.2302535328205465</v>
      </c>
      <c r="H15">
        <f t="shared" si="2"/>
        <v>0.49575056587149119</v>
      </c>
      <c r="I15">
        <f t="shared" ref="I15" si="3">((($H$2-$H$4)-(H15-$H$5))/($H$2-$H$4))*100</f>
        <v>16.132166705474212</v>
      </c>
      <c r="J15">
        <f t="shared" ref="J15:J19" si="4">(($H$2-H15)/$H$2)*100</f>
        <v>119.65226336440256</v>
      </c>
    </row>
    <row r="16" spans="1:12">
      <c r="A16" t="s">
        <v>18</v>
      </c>
      <c r="B16">
        <v>0.58399999999999996</v>
      </c>
      <c r="C16">
        <v>0.56000000000000005</v>
      </c>
      <c r="D16">
        <v>0.55800000000000005</v>
      </c>
      <c r="E16">
        <v>10</v>
      </c>
      <c r="F16">
        <f>AVERAGE(B16:D16)</f>
        <v>0.56733333333333336</v>
      </c>
      <c r="G16">
        <f t="shared" si="1"/>
        <v>-0.24616169897109336</v>
      </c>
      <c r="H16">
        <f t="shared" si="2"/>
        <v>0.77002929260505759</v>
      </c>
      <c r="I16">
        <f>((($H$2-$H$4)-(H16-$H$2))/($H$2-$H$4))*100</f>
        <v>113.67389178631693</v>
      </c>
      <c r="J16">
        <f t="shared" si="4"/>
        <v>130.52506542272295</v>
      </c>
    </row>
    <row r="17" spans="1:10">
      <c r="A17" t="s">
        <v>19</v>
      </c>
      <c r="B17">
        <v>0.57499999999999996</v>
      </c>
      <c r="C17">
        <v>0.56599999999999995</v>
      </c>
      <c r="D17">
        <v>0.59099999999999997</v>
      </c>
      <c r="E17">
        <v>10</v>
      </c>
      <c r="F17">
        <f>AVERAGE(B17:D17)</f>
        <v>0.57733333333333337</v>
      </c>
      <c r="G17">
        <f t="shared" si="1"/>
        <v>-0.23857336703833459</v>
      </c>
      <c r="H17">
        <f t="shared" si="2"/>
        <v>0.63919598341956174</v>
      </c>
      <c r="I17">
        <f t="shared" ref="I17:I19" si="5">((($H$2-$H$4)-(H17-$H$2))/($H$2-$H$4))*100</f>
        <v>113.13055901276914</v>
      </c>
      <c r="J17">
        <f t="shared" si="4"/>
        <v>125.33864542453344</v>
      </c>
    </row>
    <row r="18" spans="1:10">
      <c r="A18" t="s">
        <v>20</v>
      </c>
      <c r="B18">
        <v>0.58799999999999997</v>
      </c>
      <c r="C18">
        <v>0.61599999999999999</v>
      </c>
      <c r="D18">
        <v>0.627</v>
      </c>
      <c r="E18">
        <v>10</v>
      </c>
      <c r="F18">
        <f>AVERAGE(B18:D18)</f>
        <v>0.61033333333333328</v>
      </c>
      <c r="G18">
        <f t="shared" si="1"/>
        <v>-0.214432910417966</v>
      </c>
      <c r="H18">
        <f t="shared" si="2"/>
        <v>0.22298121410286184</v>
      </c>
      <c r="I18">
        <f t="shared" si="5"/>
        <v>111.402076209634</v>
      </c>
      <c r="J18">
        <f t="shared" si="4"/>
        <v>108.83929509421802</v>
      </c>
    </row>
    <row r="19" spans="1:10">
      <c r="A19" t="s">
        <v>21</v>
      </c>
      <c r="B19">
        <v>0.57999999999999996</v>
      </c>
      <c r="C19">
        <v>0.57999999999999996</v>
      </c>
      <c r="D19">
        <v>0.59799999999999998</v>
      </c>
      <c r="E19">
        <v>10</v>
      </c>
      <c r="F19">
        <f>AVERAGE(B19:D19)</f>
        <v>0.58599999999999997</v>
      </c>
      <c r="G19">
        <f t="shared" si="1"/>
        <v>-0.23210238398190938</v>
      </c>
      <c r="H19">
        <f t="shared" si="2"/>
        <v>0.52762731003292018</v>
      </c>
      <c r="I19">
        <f t="shared" si="5"/>
        <v>112.66722962723578</v>
      </c>
      <c r="J19">
        <f t="shared" si="4"/>
        <v>120.91590321594532</v>
      </c>
    </row>
    <row r="23" spans="1:10">
      <c r="A23" s="1" t="s">
        <v>26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2013-10-09T13:10:24Z</dcterms:created>
  <dcterms:modified xsi:type="dcterms:W3CDTF">2013-11-25T13:04:18Z</dcterms:modified>
</cp:coreProperties>
</file>